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1"/>
  </bookViews>
  <sheets>
    <sheet name="Berechnung" sheetId="1" r:id="rId1"/>
    <sheet name="Beispiel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<sst xmlns="http://schemas.openxmlformats.org/spreadsheetml/2006/main" count="108" uniqueCount="36">
  <si>
    <t>Düngerart</t>
  </si>
  <si>
    <t>Dünger</t>
  </si>
  <si>
    <t>Kalkwert</t>
  </si>
  <si>
    <t>Preis/dt</t>
  </si>
  <si>
    <t>Nährstoffgehalte</t>
  </si>
  <si>
    <t>N</t>
  </si>
  <si>
    <t>Preis/kg Reinnährstoff</t>
  </si>
  <si>
    <t>NP</t>
  </si>
  <si>
    <t>NPK</t>
  </si>
  <si>
    <t>PK</t>
  </si>
  <si>
    <t>CaO</t>
  </si>
  <si>
    <t>P</t>
  </si>
  <si>
    <t>K</t>
  </si>
  <si>
    <t>KAS</t>
  </si>
  <si>
    <t>AHL</t>
  </si>
  <si>
    <t>Harnstoff</t>
  </si>
  <si>
    <t>Triplephosphat</t>
  </si>
  <si>
    <t>Superphosphat</t>
  </si>
  <si>
    <t>Kornkali</t>
  </si>
  <si>
    <t>60-er Kali</t>
  </si>
  <si>
    <t>DAP</t>
  </si>
  <si>
    <t>20/20</t>
  </si>
  <si>
    <t>15/15/15</t>
  </si>
  <si>
    <t>Thomaskali</t>
  </si>
  <si>
    <t>Thomasphosphatkali</t>
  </si>
  <si>
    <t>Ammonsulfatsalpeter</t>
  </si>
  <si>
    <t>SSA</t>
  </si>
  <si>
    <t>Kalisulfat</t>
  </si>
  <si>
    <t>Minimalwerte</t>
  </si>
  <si>
    <t>Berechnung der Reinnährstoffkosten unter Berücksichtigung des Kalkausgleiches</t>
  </si>
  <si>
    <t>Preis inkl.</t>
  </si>
  <si>
    <t>Kalkausgleich</t>
  </si>
  <si>
    <t>P2O5</t>
  </si>
  <si>
    <t>K2O</t>
  </si>
  <si>
    <t xml:space="preserve"> 14/10/20</t>
  </si>
  <si>
    <t>13 13 21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</si>
</sst>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\€;\-#,##0.00\ \€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2" borderId="1" xfId="0" applyFont="1" applyFill="1" applyBorder="1" applyAlignment="1" applyProtection="1">
      <alignment/>
      <protection locked="0"/>
    </xf>
    <xf numFmtId="173" fontId="3" fillId="2" borderId="1" xfId="18" applyNumberFormat="1" applyFont="1" applyFill="1" applyBorder="1" applyAlignment="1" applyProtection="1">
      <alignment horizontal="center"/>
      <protection locked="0"/>
    </xf>
    <xf numFmtId="173" fontId="3" fillId="0" borderId="1" xfId="18" applyNumberFormat="1" applyFont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/>
      <protection locked="0"/>
    </xf>
    <xf numFmtId="173" fontId="2" fillId="0" borderId="1" xfId="18" applyNumberFormat="1" applyFont="1" applyBorder="1" applyAlignment="1" applyProtection="1">
      <alignment horizontal="center"/>
      <protection/>
    </xf>
    <xf numFmtId="173" fontId="2" fillId="0" borderId="3" xfId="18" applyNumberFormat="1" applyFont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/>
      <protection locked="0"/>
    </xf>
    <xf numFmtId="0" fontId="3" fillId="2" borderId="5" xfId="0" applyFont="1" applyFill="1" applyBorder="1" applyAlignment="1" applyProtection="1">
      <alignment/>
      <protection locked="0"/>
    </xf>
    <xf numFmtId="0" fontId="3" fillId="2" borderId="6" xfId="0" applyFont="1" applyFill="1" applyBorder="1" applyAlignment="1" applyProtection="1">
      <alignment/>
      <protection locked="0"/>
    </xf>
    <xf numFmtId="173" fontId="3" fillId="2" borderId="7" xfId="18" applyNumberFormat="1" applyFont="1" applyFill="1" applyBorder="1" applyAlignment="1" applyProtection="1">
      <alignment horizontal="center"/>
      <protection locked="0"/>
    </xf>
    <xf numFmtId="173" fontId="3" fillId="0" borderId="7" xfId="18" applyNumberFormat="1" applyFont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/>
      <protection locked="0"/>
    </xf>
    <xf numFmtId="173" fontId="2" fillId="0" borderId="7" xfId="18" applyNumberFormat="1" applyFont="1" applyBorder="1" applyAlignment="1" applyProtection="1">
      <alignment horizontal="center"/>
      <protection/>
    </xf>
    <xf numFmtId="173" fontId="2" fillId="0" borderId="9" xfId="18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14" fontId="3" fillId="0" borderId="4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173" fontId="2" fillId="2" borderId="1" xfId="18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showGridLines="0" showRowColHeaders="0" showOutlineSymbols="0" zoomScale="75" zoomScaleNormal="75" workbookViewId="0" topLeftCell="A1">
      <pane ySplit="4" topLeftCell="BM5" activePane="bottomLeft" state="frozen"/>
      <selection pane="topLeft" activeCell="A1" sqref="A1"/>
      <selection pane="bottomLeft" activeCell="B25" sqref="B25"/>
    </sheetView>
  </sheetViews>
  <sheetFormatPr defaultColWidth="11.421875" defaultRowHeight="12.75"/>
  <cols>
    <col min="1" max="1" width="2.7109375" style="1" customWidth="1"/>
    <col min="2" max="2" width="11.7109375" style="1" customWidth="1"/>
    <col min="3" max="3" width="23.140625" style="1" customWidth="1"/>
    <col min="4" max="4" width="11.421875" style="1" customWidth="1"/>
    <col min="5" max="5" width="16.00390625" style="1" bestFit="1" customWidth="1"/>
    <col min="6" max="6" width="16.8515625" style="1" customWidth="1"/>
    <col min="7" max="9" width="7.140625" style="1" customWidth="1"/>
    <col min="10" max="12" width="11.28125" style="2" bestFit="1" customWidth="1"/>
    <col min="13" max="16384" width="11.421875" style="1" customWidth="1"/>
  </cols>
  <sheetData>
    <row r="1" ht="15.75">
      <c r="B1" s="17" t="s">
        <v>29</v>
      </c>
    </row>
    <row r="2" ht="13.5" thickBot="1"/>
    <row r="3" spans="2:12" ht="16.5" thickBot="1">
      <c r="B3" s="18" t="s">
        <v>0</v>
      </c>
      <c r="C3" s="18" t="s">
        <v>1</v>
      </c>
      <c r="D3" s="31" t="s">
        <v>2</v>
      </c>
      <c r="E3" s="31" t="s">
        <v>3</v>
      </c>
      <c r="F3" s="18" t="s">
        <v>30</v>
      </c>
      <c r="G3" s="34" t="s">
        <v>4</v>
      </c>
      <c r="H3" s="35"/>
      <c r="I3" s="35"/>
      <c r="J3" s="36" t="s">
        <v>6</v>
      </c>
      <c r="K3" s="37"/>
      <c r="L3" s="38"/>
    </row>
    <row r="4" spans="2:12" ht="16.5" thickBot="1">
      <c r="B4" s="19"/>
      <c r="C4" s="19"/>
      <c r="D4" s="32"/>
      <c r="E4" s="32"/>
      <c r="F4" s="19" t="s">
        <v>31</v>
      </c>
      <c r="G4" s="20" t="s">
        <v>5</v>
      </c>
      <c r="H4" s="20" t="s">
        <v>32</v>
      </c>
      <c r="I4" s="21" t="s">
        <v>33</v>
      </c>
      <c r="J4" s="22" t="s">
        <v>5</v>
      </c>
      <c r="K4" s="22" t="s">
        <v>32</v>
      </c>
      <c r="L4" s="22" t="s">
        <v>33</v>
      </c>
    </row>
    <row r="5" spans="2:12" ht="15.75">
      <c r="B5" s="23" t="s">
        <v>5</v>
      </c>
      <c r="C5" s="24" t="s">
        <v>13</v>
      </c>
      <c r="D5" s="3"/>
      <c r="E5" s="4"/>
      <c r="F5" s="5">
        <f>E5-D5*$E$25</f>
        <v>0</v>
      </c>
      <c r="G5" s="3"/>
      <c r="H5" s="3"/>
      <c r="I5" s="6"/>
      <c r="J5" s="7" t="str">
        <f>IF(E5=0," ",F5/G5)</f>
        <v> </v>
      </c>
      <c r="K5" s="7"/>
      <c r="L5" s="8"/>
    </row>
    <row r="6" spans="2:12" ht="15.75">
      <c r="B6" s="25" t="s">
        <v>5</v>
      </c>
      <c r="C6" s="26" t="s">
        <v>14</v>
      </c>
      <c r="D6" s="9"/>
      <c r="E6" s="4"/>
      <c r="F6" s="5">
        <f aca="true" t="shared" si="0" ref="F6:F21">E6-D6*E$25</f>
        <v>0</v>
      </c>
      <c r="G6" s="9"/>
      <c r="H6" s="9"/>
      <c r="I6" s="10"/>
      <c r="J6" s="7" t="str">
        <f>IF(E6=0," ",F6/G6)</f>
        <v> </v>
      </c>
      <c r="K6" s="7"/>
      <c r="L6" s="8"/>
    </row>
    <row r="7" spans="2:12" ht="15.75">
      <c r="B7" s="25" t="s">
        <v>5</v>
      </c>
      <c r="C7" s="26" t="s">
        <v>15</v>
      </c>
      <c r="D7" s="9"/>
      <c r="E7" s="4"/>
      <c r="F7" s="5">
        <f t="shared" si="0"/>
        <v>0</v>
      </c>
      <c r="G7" s="9"/>
      <c r="H7" s="9"/>
      <c r="I7" s="10"/>
      <c r="J7" s="7" t="str">
        <f>IF($E7=0," ",F7/G7)</f>
        <v> </v>
      </c>
      <c r="K7" s="7"/>
      <c r="L7" s="8"/>
    </row>
    <row r="8" spans="2:12" ht="15.75">
      <c r="B8" s="25" t="s">
        <v>5</v>
      </c>
      <c r="C8" s="26" t="s">
        <v>25</v>
      </c>
      <c r="D8" s="9"/>
      <c r="E8" s="4"/>
      <c r="F8" s="5">
        <f t="shared" si="0"/>
        <v>0</v>
      </c>
      <c r="G8" s="9"/>
      <c r="H8" s="9"/>
      <c r="I8" s="10"/>
      <c r="J8" s="7" t="str">
        <f>IF($E8=0," ",F8/G8)</f>
        <v> </v>
      </c>
      <c r="K8" s="7"/>
      <c r="L8" s="8"/>
    </row>
    <row r="9" spans="2:12" ht="15.75">
      <c r="B9" s="25" t="s">
        <v>5</v>
      </c>
      <c r="C9" s="26" t="s">
        <v>26</v>
      </c>
      <c r="D9" s="9"/>
      <c r="E9" s="4"/>
      <c r="F9" s="5">
        <f t="shared" si="0"/>
        <v>0</v>
      </c>
      <c r="G9" s="9"/>
      <c r="H9" s="9"/>
      <c r="I9" s="10"/>
      <c r="J9" s="7" t="str">
        <f>IF($E9=0," ",F9/G9)</f>
        <v> </v>
      </c>
      <c r="K9" s="7"/>
      <c r="L9" s="8"/>
    </row>
    <row r="10" spans="2:12" ht="15.75">
      <c r="B10" s="25" t="s">
        <v>11</v>
      </c>
      <c r="C10" s="26" t="s">
        <v>16</v>
      </c>
      <c r="D10" s="9"/>
      <c r="E10" s="4"/>
      <c r="F10" s="5">
        <f t="shared" si="0"/>
        <v>0</v>
      </c>
      <c r="G10" s="9"/>
      <c r="H10" s="9"/>
      <c r="I10" s="10"/>
      <c r="J10" s="7"/>
      <c r="K10" s="7" t="str">
        <f>IF($E10=0," ",F10/H10)</f>
        <v> </v>
      </c>
      <c r="L10" s="8"/>
    </row>
    <row r="11" spans="2:12" ht="15.75">
      <c r="B11" s="25" t="s">
        <v>11</v>
      </c>
      <c r="C11" s="26" t="s">
        <v>17</v>
      </c>
      <c r="D11" s="9"/>
      <c r="E11" s="4"/>
      <c r="F11" s="5">
        <f t="shared" si="0"/>
        <v>0</v>
      </c>
      <c r="G11" s="9"/>
      <c r="H11" s="9"/>
      <c r="I11" s="10"/>
      <c r="J11" s="7"/>
      <c r="K11" s="7" t="str">
        <f>IF($E11=0," ",F11/H11)</f>
        <v> </v>
      </c>
      <c r="L11" s="8"/>
    </row>
    <row r="12" spans="2:12" ht="15.75">
      <c r="B12" s="25" t="s">
        <v>12</v>
      </c>
      <c r="C12" s="26" t="s">
        <v>18</v>
      </c>
      <c r="D12" s="9"/>
      <c r="E12" s="4"/>
      <c r="F12" s="5">
        <f t="shared" si="0"/>
        <v>0</v>
      </c>
      <c r="G12" s="9"/>
      <c r="H12" s="9"/>
      <c r="I12" s="10"/>
      <c r="J12" s="7"/>
      <c r="K12" s="7"/>
      <c r="L12" s="8" t="str">
        <f>IF($E12=0," ",$F12/I12)</f>
        <v> </v>
      </c>
    </row>
    <row r="13" spans="2:12" ht="15.75">
      <c r="B13" s="25" t="s">
        <v>12</v>
      </c>
      <c r="C13" s="26" t="s">
        <v>19</v>
      </c>
      <c r="D13" s="9"/>
      <c r="E13" s="4"/>
      <c r="F13" s="5">
        <f t="shared" si="0"/>
        <v>0</v>
      </c>
      <c r="G13" s="9"/>
      <c r="H13" s="9"/>
      <c r="I13" s="10"/>
      <c r="J13" s="7"/>
      <c r="K13" s="7"/>
      <c r="L13" s="8" t="str">
        <f>IF($E13=0," ",$F13/I13)</f>
        <v> </v>
      </c>
    </row>
    <row r="14" spans="2:12" ht="15.75">
      <c r="B14" s="25" t="s">
        <v>12</v>
      </c>
      <c r="C14" s="26" t="s">
        <v>27</v>
      </c>
      <c r="D14" s="9"/>
      <c r="E14" s="4"/>
      <c r="F14" s="5">
        <f t="shared" si="0"/>
        <v>0</v>
      </c>
      <c r="G14" s="9"/>
      <c r="H14" s="9"/>
      <c r="I14" s="10"/>
      <c r="J14" s="7"/>
      <c r="K14" s="7"/>
      <c r="L14" s="8" t="str">
        <f>IF($E14=0," ",$F14/I14)</f>
        <v> </v>
      </c>
    </row>
    <row r="15" spans="2:12" ht="15.75">
      <c r="B15" s="25" t="s">
        <v>7</v>
      </c>
      <c r="C15" s="26" t="s">
        <v>20</v>
      </c>
      <c r="D15" s="9"/>
      <c r="E15" s="4"/>
      <c r="F15" s="5">
        <f t="shared" si="0"/>
        <v>0</v>
      </c>
      <c r="G15" s="9"/>
      <c r="H15" s="9"/>
      <c r="I15" s="10"/>
      <c r="J15" s="7" t="str">
        <f>IF($E15=0," ",$B$25)</f>
        <v> </v>
      </c>
      <c r="K15" s="7" t="str">
        <f>IF($E15=0," ",(F15-G15*J15)/H15)</f>
        <v> </v>
      </c>
      <c r="L15" s="8"/>
    </row>
    <row r="16" spans="2:12" ht="15.75">
      <c r="B16" s="25" t="s">
        <v>7</v>
      </c>
      <c r="C16" s="26" t="s">
        <v>21</v>
      </c>
      <c r="D16" s="9"/>
      <c r="E16" s="4"/>
      <c r="F16" s="5">
        <f t="shared" si="0"/>
        <v>0</v>
      </c>
      <c r="G16" s="9"/>
      <c r="H16" s="9"/>
      <c r="I16" s="10"/>
      <c r="J16" s="7" t="str">
        <f>IF($E16=0," ",$B$25)</f>
        <v> </v>
      </c>
      <c r="K16" s="7" t="str">
        <f>IF($E16=0," ",(F16-G16*J16)/H16)</f>
        <v> </v>
      </c>
      <c r="L16" s="8"/>
    </row>
    <row r="17" spans="2:12" ht="15.75">
      <c r="B17" s="25" t="s">
        <v>8</v>
      </c>
      <c r="C17" s="26" t="s">
        <v>34</v>
      </c>
      <c r="D17" s="9"/>
      <c r="E17" s="4"/>
      <c r="F17" s="5">
        <f t="shared" si="0"/>
        <v>0</v>
      </c>
      <c r="G17" s="9"/>
      <c r="H17" s="9"/>
      <c r="I17" s="10"/>
      <c r="J17" s="7" t="str">
        <f>IF($E17=0," ",(F17-H17*K17-I17*L17)/G17)</f>
        <v> </v>
      </c>
      <c r="K17" s="7" t="str">
        <f>IF(E17=0," ",$C$25)</f>
        <v> </v>
      </c>
      <c r="L17" s="8" t="str">
        <f>IF(E17=0," ",$D$25)</f>
        <v> </v>
      </c>
    </row>
    <row r="18" spans="2:12" ht="15.75">
      <c r="B18" s="25" t="s">
        <v>8</v>
      </c>
      <c r="C18" s="26" t="s">
        <v>22</v>
      </c>
      <c r="D18" s="9"/>
      <c r="E18" s="4"/>
      <c r="F18" s="5">
        <f t="shared" si="0"/>
        <v>0</v>
      </c>
      <c r="G18" s="9"/>
      <c r="H18" s="9"/>
      <c r="I18" s="10"/>
      <c r="J18" s="7" t="str">
        <f>IF($E18=0," ",(F18-H18*K18-I18*L18)/G18)</f>
        <v> </v>
      </c>
      <c r="K18" s="7" t="str">
        <f>IF($E18=0," ",$C$25)</f>
        <v> </v>
      </c>
      <c r="L18" s="8" t="str">
        <f>IF(E18=0," ",$D$25)</f>
        <v> </v>
      </c>
    </row>
    <row r="19" spans="2:12" ht="15.75">
      <c r="B19" s="25" t="s">
        <v>8</v>
      </c>
      <c r="C19" s="27" t="s">
        <v>35</v>
      </c>
      <c r="D19" s="9"/>
      <c r="E19" s="4"/>
      <c r="F19" s="5">
        <f t="shared" si="0"/>
        <v>0</v>
      </c>
      <c r="G19" s="9"/>
      <c r="H19" s="9"/>
      <c r="I19" s="10"/>
      <c r="J19" s="7" t="str">
        <f>IF($E19=0," ",(F19-H19*K19-I19*L19)/G19)</f>
        <v> </v>
      </c>
      <c r="K19" s="7" t="str">
        <f>IF($E19=0," ",$C$25)</f>
        <v> </v>
      </c>
      <c r="L19" s="8" t="str">
        <f>IF(E19=0," ",$D$25)</f>
        <v> </v>
      </c>
    </row>
    <row r="20" spans="2:12" ht="15.75">
      <c r="B20" s="25" t="s">
        <v>9</v>
      </c>
      <c r="C20" s="26" t="s">
        <v>23</v>
      </c>
      <c r="D20" s="9"/>
      <c r="E20" s="4"/>
      <c r="F20" s="5">
        <f t="shared" si="0"/>
        <v>0</v>
      </c>
      <c r="G20" s="9"/>
      <c r="H20" s="9"/>
      <c r="I20" s="10"/>
      <c r="J20" s="7"/>
      <c r="K20" s="7" t="str">
        <f>IF($E20=0," ",(F20-L20*I20)/H20)</f>
        <v> </v>
      </c>
      <c r="L20" s="8" t="str">
        <f>IF(E20=0," ",$D$25)</f>
        <v> </v>
      </c>
    </row>
    <row r="21" spans="2:12" ht="16.5" thickBot="1">
      <c r="B21" s="28" t="s">
        <v>9</v>
      </c>
      <c r="C21" s="29" t="s">
        <v>24</v>
      </c>
      <c r="D21" s="11"/>
      <c r="E21" s="12"/>
      <c r="F21" s="13">
        <f t="shared" si="0"/>
        <v>0</v>
      </c>
      <c r="G21" s="11"/>
      <c r="H21" s="11"/>
      <c r="I21" s="14"/>
      <c r="J21" s="15"/>
      <c r="K21" s="15" t="str">
        <f>IF($E21=0," ",(F21-L21*I21)/H21)</f>
        <v> </v>
      </c>
      <c r="L21" s="16" t="str">
        <f>IF(E21=0," ",$D$25)</f>
        <v> </v>
      </c>
    </row>
    <row r="22" spans="2:12" ht="15.75">
      <c r="B22" s="30"/>
      <c r="C22" s="30"/>
      <c r="D22" s="30"/>
      <c r="E22" s="30"/>
      <c r="F22" s="30"/>
      <c r="G22" s="30"/>
      <c r="H22" s="30"/>
      <c r="I22" s="30"/>
      <c r="J22" s="17"/>
      <c r="K22" s="17"/>
      <c r="L22" s="17"/>
    </row>
    <row r="23" spans="2:12" ht="15.75">
      <c r="B23" s="39" t="s">
        <v>28</v>
      </c>
      <c r="C23" s="39"/>
      <c r="D23" s="39"/>
      <c r="E23" s="39"/>
      <c r="F23" s="30"/>
      <c r="G23" s="30"/>
      <c r="H23" s="30"/>
      <c r="I23" s="30"/>
      <c r="J23" s="17"/>
      <c r="K23" s="17"/>
      <c r="L23" s="17"/>
    </row>
    <row r="24" spans="2:12" ht="15.75">
      <c r="B24" s="26" t="s">
        <v>5</v>
      </c>
      <c r="C24" s="26" t="s">
        <v>32</v>
      </c>
      <c r="D24" s="26" t="s">
        <v>33</v>
      </c>
      <c r="E24" s="26" t="s">
        <v>10</v>
      </c>
      <c r="F24" s="30"/>
      <c r="G24" s="30"/>
      <c r="H24" s="30"/>
      <c r="I24" s="30"/>
      <c r="J24" s="17"/>
      <c r="K24" s="17"/>
      <c r="L24" s="17"/>
    </row>
    <row r="25" spans="2:12" ht="15.75">
      <c r="B25" s="7">
        <f>MIN(J5:J9)</f>
        <v>0</v>
      </c>
      <c r="C25" s="7">
        <f>MIN(K10:K16)</f>
        <v>0</v>
      </c>
      <c r="D25" s="7">
        <f>MIN(L12:L14)</f>
        <v>0</v>
      </c>
      <c r="E25" s="33"/>
      <c r="F25" s="30"/>
      <c r="G25" s="30"/>
      <c r="H25" s="30"/>
      <c r="I25" s="30"/>
      <c r="J25" s="17"/>
      <c r="K25" s="17"/>
      <c r="L25" s="17"/>
    </row>
  </sheetData>
  <sheetProtection sheet="1" objects="1" scenarios="1"/>
  <mergeCells count="3">
    <mergeCell ref="G3:I3"/>
    <mergeCell ref="J3:L3"/>
    <mergeCell ref="B23:E2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5"/>
  <sheetViews>
    <sheetView showGridLines="0" showRowColHeaders="0" showZeros="0" tabSelected="1" showOutlineSymbols="0" zoomScale="75" zoomScaleNormal="75" workbookViewId="0" topLeftCell="A1">
      <pane ySplit="4" topLeftCell="BM5" activePane="bottomLeft" state="frozen"/>
      <selection pane="topLeft" activeCell="A1" sqref="A1"/>
      <selection pane="bottomLeft" activeCell="P14" sqref="P13:P14"/>
    </sheetView>
  </sheetViews>
  <sheetFormatPr defaultColWidth="11.421875" defaultRowHeight="12.75"/>
  <cols>
    <col min="1" max="1" width="2.7109375" style="1" customWidth="1"/>
    <col min="2" max="2" width="11.7109375" style="1" customWidth="1"/>
    <col min="3" max="3" width="23.140625" style="1" customWidth="1"/>
    <col min="4" max="4" width="11.421875" style="1" customWidth="1"/>
    <col min="5" max="5" width="16.00390625" style="1" bestFit="1" customWidth="1"/>
    <col min="6" max="6" width="16.8515625" style="1" customWidth="1"/>
    <col min="7" max="9" width="7.140625" style="1" customWidth="1"/>
    <col min="10" max="12" width="11.28125" style="2" bestFit="1" customWidth="1"/>
    <col min="13" max="16384" width="11.421875" style="1" customWidth="1"/>
  </cols>
  <sheetData>
    <row r="1" ht="15.75">
      <c r="B1" s="17" t="s">
        <v>29</v>
      </c>
    </row>
    <row r="2" ht="13.5" thickBot="1"/>
    <row r="3" spans="2:12" ht="16.5" thickBot="1">
      <c r="B3" s="18" t="s">
        <v>0</v>
      </c>
      <c r="C3" s="18" t="s">
        <v>1</v>
      </c>
      <c r="D3" s="31" t="s">
        <v>2</v>
      </c>
      <c r="E3" s="31" t="s">
        <v>3</v>
      </c>
      <c r="F3" s="18" t="s">
        <v>30</v>
      </c>
      <c r="G3" s="34" t="s">
        <v>4</v>
      </c>
      <c r="H3" s="35"/>
      <c r="I3" s="35"/>
      <c r="J3" s="36" t="s">
        <v>6</v>
      </c>
      <c r="K3" s="37"/>
      <c r="L3" s="38"/>
    </row>
    <row r="4" spans="2:12" ht="16.5" thickBot="1">
      <c r="B4" s="19"/>
      <c r="C4" s="19"/>
      <c r="D4" s="32"/>
      <c r="E4" s="32"/>
      <c r="F4" s="19" t="s">
        <v>31</v>
      </c>
      <c r="G4" s="20" t="s">
        <v>5</v>
      </c>
      <c r="H4" s="20" t="s">
        <v>32</v>
      </c>
      <c r="I4" s="21" t="s">
        <v>33</v>
      </c>
      <c r="J4" s="22" t="s">
        <v>5</v>
      </c>
      <c r="K4" s="22" t="s">
        <v>32</v>
      </c>
      <c r="L4" s="22" t="s">
        <v>33</v>
      </c>
    </row>
    <row r="5" spans="2:12" ht="15.75">
      <c r="B5" s="23" t="s">
        <v>5</v>
      </c>
      <c r="C5" s="24" t="s">
        <v>13</v>
      </c>
      <c r="D5" s="3">
        <v>-16</v>
      </c>
      <c r="E5" s="4">
        <v>16.96</v>
      </c>
      <c r="F5" s="5">
        <f>E5-D5*$E$25</f>
        <v>17.92</v>
      </c>
      <c r="G5" s="3">
        <v>27</v>
      </c>
      <c r="H5" s="3"/>
      <c r="I5" s="6"/>
      <c r="J5" s="7">
        <f>IF(E5=0," ",F5/G5)</f>
        <v>0.6637037037037038</v>
      </c>
      <c r="K5" s="7"/>
      <c r="L5" s="8"/>
    </row>
    <row r="6" spans="2:12" ht="15.75">
      <c r="B6" s="25" t="s">
        <v>5</v>
      </c>
      <c r="C6" s="26" t="s">
        <v>14</v>
      </c>
      <c r="D6" s="9">
        <v>-30</v>
      </c>
      <c r="E6" s="4">
        <v>16.64</v>
      </c>
      <c r="F6" s="5">
        <f aca="true" t="shared" si="0" ref="F6:F21">E6-D6*E$25</f>
        <v>18.44</v>
      </c>
      <c r="G6" s="9">
        <v>30</v>
      </c>
      <c r="H6" s="9"/>
      <c r="I6" s="10"/>
      <c r="J6" s="7">
        <f>IF(E6=0," ",F6/G6)</f>
        <v>0.6146666666666667</v>
      </c>
      <c r="K6" s="7"/>
      <c r="L6" s="8"/>
    </row>
    <row r="7" spans="2:12" ht="15.75">
      <c r="B7" s="25" t="s">
        <v>5</v>
      </c>
      <c r="C7" s="26" t="s">
        <v>15</v>
      </c>
      <c r="D7" s="9">
        <v>-46</v>
      </c>
      <c r="E7" s="4">
        <v>24</v>
      </c>
      <c r="F7" s="5">
        <f t="shared" si="0"/>
        <v>26.759999999999998</v>
      </c>
      <c r="G7" s="9">
        <v>46</v>
      </c>
      <c r="H7" s="9"/>
      <c r="I7" s="10"/>
      <c r="J7" s="7">
        <f>IF($E7=0," ",F7/G7)</f>
        <v>0.5817391304347825</v>
      </c>
      <c r="K7" s="7"/>
      <c r="L7" s="8"/>
    </row>
    <row r="8" spans="2:12" ht="15.75">
      <c r="B8" s="25" t="s">
        <v>5</v>
      </c>
      <c r="C8" s="26" t="s">
        <v>25</v>
      </c>
      <c r="D8" s="9">
        <v>-51</v>
      </c>
      <c r="E8" s="4"/>
      <c r="F8" s="5">
        <f t="shared" si="0"/>
        <v>3.06</v>
      </c>
      <c r="G8" s="9">
        <v>26</v>
      </c>
      <c r="H8" s="9"/>
      <c r="I8" s="10"/>
      <c r="J8" s="7" t="str">
        <f>IF($E8=0," ",F8/G8)</f>
        <v> </v>
      </c>
      <c r="K8" s="7"/>
      <c r="L8" s="8"/>
    </row>
    <row r="9" spans="2:12" ht="15.75">
      <c r="B9" s="25" t="s">
        <v>5</v>
      </c>
      <c r="C9" s="26" t="s">
        <v>26</v>
      </c>
      <c r="D9" s="9">
        <v>-63</v>
      </c>
      <c r="E9" s="4"/>
      <c r="F9" s="5">
        <f t="shared" si="0"/>
        <v>3.78</v>
      </c>
      <c r="G9" s="9">
        <v>21</v>
      </c>
      <c r="H9" s="9"/>
      <c r="I9" s="10"/>
      <c r="J9" s="7" t="str">
        <f>IF($E9=0," ",F9/G9)</f>
        <v> </v>
      </c>
      <c r="K9" s="7"/>
      <c r="L9" s="8"/>
    </row>
    <row r="10" spans="2:12" ht="15.75">
      <c r="B10" s="25" t="s">
        <v>11</v>
      </c>
      <c r="C10" s="26" t="s">
        <v>16</v>
      </c>
      <c r="D10" s="9">
        <v>-3</v>
      </c>
      <c r="E10" s="4">
        <v>23.01</v>
      </c>
      <c r="F10" s="5">
        <f t="shared" si="0"/>
        <v>23.19</v>
      </c>
      <c r="G10" s="9"/>
      <c r="H10" s="9">
        <v>45</v>
      </c>
      <c r="I10" s="10"/>
      <c r="J10" s="7"/>
      <c r="K10" s="7">
        <f>IF($E10=0," ",F10/H10)</f>
        <v>0.5153333333333333</v>
      </c>
      <c r="L10" s="8"/>
    </row>
    <row r="11" spans="2:12" ht="15.75">
      <c r="B11" s="25" t="s">
        <v>11</v>
      </c>
      <c r="C11" s="26" t="s">
        <v>17</v>
      </c>
      <c r="D11" s="9">
        <v>-1</v>
      </c>
      <c r="E11" s="4"/>
      <c r="F11" s="5">
        <f t="shared" si="0"/>
        <v>0.06</v>
      </c>
      <c r="G11" s="9"/>
      <c r="H11" s="9">
        <v>18</v>
      </c>
      <c r="I11" s="10"/>
      <c r="J11" s="7"/>
      <c r="K11" s="7" t="str">
        <f>IF($E11=0," ",F11/H11)</f>
        <v> </v>
      </c>
      <c r="L11" s="8"/>
    </row>
    <row r="12" spans="2:12" ht="15.75">
      <c r="B12" s="25" t="s">
        <v>12</v>
      </c>
      <c r="C12" s="26" t="s">
        <v>18</v>
      </c>
      <c r="D12" s="9">
        <v>0</v>
      </c>
      <c r="E12" s="4">
        <v>13.42</v>
      </c>
      <c r="F12" s="5">
        <f t="shared" si="0"/>
        <v>13.42</v>
      </c>
      <c r="G12" s="9"/>
      <c r="H12" s="9"/>
      <c r="I12" s="10">
        <v>40</v>
      </c>
      <c r="J12" s="7"/>
      <c r="K12" s="7"/>
      <c r="L12" s="8">
        <f>IF($E12=0," ",$F12/I12)</f>
        <v>0.3355</v>
      </c>
    </row>
    <row r="13" spans="2:12" ht="15.75">
      <c r="B13" s="25" t="s">
        <v>12</v>
      </c>
      <c r="C13" s="26" t="s">
        <v>19</v>
      </c>
      <c r="D13" s="9">
        <v>0</v>
      </c>
      <c r="E13" s="4"/>
      <c r="F13" s="5">
        <f t="shared" si="0"/>
        <v>0</v>
      </c>
      <c r="G13" s="9"/>
      <c r="H13" s="9"/>
      <c r="I13" s="10">
        <v>60</v>
      </c>
      <c r="J13" s="7"/>
      <c r="K13" s="7"/>
      <c r="L13" s="8" t="str">
        <f>IF($E13=0," ",$F13/I13)</f>
        <v> </v>
      </c>
    </row>
    <row r="14" spans="2:12" ht="15.75">
      <c r="B14" s="25" t="s">
        <v>12</v>
      </c>
      <c r="C14" s="26" t="s">
        <v>27</v>
      </c>
      <c r="D14" s="9">
        <v>0</v>
      </c>
      <c r="E14" s="4"/>
      <c r="F14" s="5">
        <f t="shared" si="0"/>
        <v>0</v>
      </c>
      <c r="G14" s="9"/>
      <c r="H14" s="9"/>
      <c r="I14" s="10">
        <v>50</v>
      </c>
      <c r="J14" s="7"/>
      <c r="K14" s="7"/>
      <c r="L14" s="8" t="str">
        <f>IF($E14=0," ",$F14/I14)</f>
        <v> </v>
      </c>
    </row>
    <row r="15" spans="2:12" ht="15.75">
      <c r="B15" s="25" t="s">
        <v>7</v>
      </c>
      <c r="C15" s="26" t="s">
        <v>20</v>
      </c>
      <c r="D15" s="9">
        <v>-38</v>
      </c>
      <c r="E15" s="4">
        <v>26.2</v>
      </c>
      <c r="F15" s="5">
        <f t="shared" si="0"/>
        <v>28.48</v>
      </c>
      <c r="G15" s="9">
        <v>18</v>
      </c>
      <c r="H15" s="9">
        <v>46</v>
      </c>
      <c r="I15" s="10"/>
      <c r="J15" s="7">
        <f>IF($E15=0," ",$B$25)</f>
        <v>0.5817391304347825</v>
      </c>
      <c r="K15" s="7">
        <f>IF($E15=0," ",(F15-G15*J15)/H15)</f>
        <v>0.39149338374291115</v>
      </c>
      <c r="L15" s="8"/>
    </row>
    <row r="16" spans="2:12" ht="15.75">
      <c r="B16" s="25" t="s">
        <v>7</v>
      </c>
      <c r="C16" s="26" t="s">
        <v>21</v>
      </c>
      <c r="D16" s="9">
        <v>-18</v>
      </c>
      <c r="E16" s="4">
        <v>22.78</v>
      </c>
      <c r="F16" s="5">
        <f t="shared" si="0"/>
        <v>23.86</v>
      </c>
      <c r="G16" s="9">
        <v>20</v>
      </c>
      <c r="H16" s="9">
        <v>20</v>
      </c>
      <c r="I16" s="10"/>
      <c r="J16" s="7">
        <f>IF($E16=0," ",$B$25)</f>
        <v>0.5817391304347825</v>
      </c>
      <c r="K16" s="7">
        <f>IF($E16=0," ",(F16-G16*J16)/H16)</f>
        <v>0.6112608695652174</v>
      </c>
      <c r="L16" s="8"/>
    </row>
    <row r="17" spans="2:12" ht="15.75">
      <c r="B17" s="25" t="s">
        <v>8</v>
      </c>
      <c r="C17" s="26" t="s">
        <v>34</v>
      </c>
      <c r="D17" s="9">
        <v>-14</v>
      </c>
      <c r="E17" s="4">
        <v>21.9</v>
      </c>
      <c r="F17" s="5">
        <f t="shared" si="0"/>
        <v>22.74</v>
      </c>
      <c r="G17" s="9">
        <v>14</v>
      </c>
      <c r="H17" s="9">
        <v>10</v>
      </c>
      <c r="I17" s="10">
        <v>20</v>
      </c>
      <c r="J17" s="7">
        <f>IF($E17=0," ",(F17-H17*K17-I17*L17)/G17)</f>
        <v>0.8653618687550634</v>
      </c>
      <c r="K17" s="7">
        <f>IF(E17=0," ",$C$25)</f>
        <v>0.39149338374291115</v>
      </c>
      <c r="L17" s="8">
        <f>IF(E17=0," ",$D$25)</f>
        <v>0.3355</v>
      </c>
    </row>
    <row r="18" spans="2:12" ht="15.75">
      <c r="B18" s="25" t="s">
        <v>8</v>
      </c>
      <c r="C18" s="26" t="s">
        <v>22</v>
      </c>
      <c r="D18" s="9">
        <v>-15</v>
      </c>
      <c r="E18" s="4">
        <v>22.42</v>
      </c>
      <c r="F18" s="5">
        <f t="shared" si="0"/>
        <v>23.32</v>
      </c>
      <c r="G18" s="9">
        <v>15</v>
      </c>
      <c r="H18" s="9">
        <v>15</v>
      </c>
      <c r="I18" s="10">
        <v>15</v>
      </c>
      <c r="J18" s="7">
        <f>IF($E18=0," ",(F18-H18*K18-I18*L18)/G18)</f>
        <v>0.8276732829237553</v>
      </c>
      <c r="K18" s="7">
        <f>IF($E18=0," ",$C$25)</f>
        <v>0.39149338374291115</v>
      </c>
      <c r="L18" s="8">
        <f>IF(E18=0," ",$D$25)</f>
        <v>0.3355</v>
      </c>
    </row>
    <row r="19" spans="2:12" ht="15.75">
      <c r="B19" s="25" t="s">
        <v>8</v>
      </c>
      <c r="C19" s="27" t="s">
        <v>35</v>
      </c>
      <c r="D19" s="9">
        <v>-14</v>
      </c>
      <c r="E19" s="4"/>
      <c r="F19" s="5">
        <f t="shared" si="0"/>
        <v>0.84</v>
      </c>
      <c r="G19" s="9">
        <v>13</v>
      </c>
      <c r="H19" s="9">
        <v>13</v>
      </c>
      <c r="I19" s="10">
        <v>21</v>
      </c>
      <c r="J19" s="7" t="str">
        <f>IF($E19=0," ",(F19-H19*K19-I19*L19)/G19)</f>
        <v> </v>
      </c>
      <c r="K19" s="7" t="str">
        <f>IF($E19=0," ",$C$25)</f>
        <v> </v>
      </c>
      <c r="L19" s="8" t="str">
        <f>IF(E19=0," ",$D$25)</f>
        <v> </v>
      </c>
    </row>
    <row r="20" spans="2:12" ht="15.75">
      <c r="B20" s="25" t="s">
        <v>9</v>
      </c>
      <c r="C20" s="26" t="s">
        <v>23</v>
      </c>
      <c r="D20" s="9">
        <v>23</v>
      </c>
      <c r="E20" s="4"/>
      <c r="F20" s="5">
        <f t="shared" si="0"/>
        <v>-1.38</v>
      </c>
      <c r="G20" s="9"/>
      <c r="H20" s="9">
        <v>10</v>
      </c>
      <c r="I20" s="10">
        <v>20</v>
      </c>
      <c r="J20" s="7"/>
      <c r="K20" s="7" t="str">
        <f>IF($E20=0," ",(F20-L20*I20)/H20)</f>
        <v> </v>
      </c>
      <c r="L20" s="8" t="str">
        <f>IF(E20=0," ",$D$25)</f>
        <v> </v>
      </c>
    </row>
    <row r="21" spans="2:12" ht="16.5" thickBot="1">
      <c r="B21" s="28" t="s">
        <v>9</v>
      </c>
      <c r="C21" s="29" t="s">
        <v>24</v>
      </c>
      <c r="D21" s="11">
        <v>30</v>
      </c>
      <c r="E21" s="12"/>
      <c r="F21" s="13">
        <f t="shared" si="0"/>
        <v>-1.7999999999999998</v>
      </c>
      <c r="G21" s="11"/>
      <c r="H21" s="11">
        <v>10</v>
      </c>
      <c r="I21" s="14">
        <v>15</v>
      </c>
      <c r="J21" s="15"/>
      <c r="K21" s="15" t="str">
        <f>IF($E21=0," ",(F21-L21*I21)/H21)</f>
        <v> </v>
      </c>
      <c r="L21" s="16" t="str">
        <f>IF(E21=0," ",$D$25)</f>
        <v> </v>
      </c>
    </row>
    <row r="22" spans="2:12" ht="15.75">
      <c r="B22" s="30"/>
      <c r="C22" s="30"/>
      <c r="D22" s="30"/>
      <c r="E22" s="30"/>
      <c r="F22" s="30"/>
      <c r="G22" s="30"/>
      <c r="H22" s="30"/>
      <c r="I22" s="30"/>
      <c r="J22" s="17"/>
      <c r="K22" s="17"/>
      <c r="L22" s="17"/>
    </row>
    <row r="23" spans="2:12" ht="15.75">
      <c r="B23" s="39" t="s">
        <v>28</v>
      </c>
      <c r="C23" s="39"/>
      <c r="D23" s="39"/>
      <c r="E23" s="39"/>
      <c r="F23" s="30"/>
      <c r="G23" s="30"/>
      <c r="H23" s="30"/>
      <c r="I23" s="30"/>
      <c r="J23" s="17"/>
      <c r="K23" s="17"/>
      <c r="L23" s="17"/>
    </row>
    <row r="24" spans="2:12" ht="15.75">
      <c r="B24" s="26" t="s">
        <v>5</v>
      </c>
      <c r="C24" s="26" t="s">
        <v>32</v>
      </c>
      <c r="D24" s="26" t="s">
        <v>33</v>
      </c>
      <c r="E24" s="26" t="s">
        <v>10</v>
      </c>
      <c r="F24" s="30"/>
      <c r="G24" s="30"/>
      <c r="H24" s="30"/>
      <c r="I24" s="30"/>
      <c r="J24" s="17"/>
      <c r="K24" s="17"/>
      <c r="L24" s="17"/>
    </row>
    <row r="25" spans="2:12" ht="15.75">
      <c r="B25" s="7">
        <f>MIN(J5:J9)</f>
        <v>0.5817391304347825</v>
      </c>
      <c r="C25" s="7">
        <f>MIN(K10:K16)</f>
        <v>0.39149338374291115</v>
      </c>
      <c r="D25" s="7">
        <f>MIN(L12:L14)</f>
        <v>0.3355</v>
      </c>
      <c r="E25" s="33">
        <v>0.06</v>
      </c>
      <c r="F25" s="30"/>
      <c r="G25" s="30"/>
      <c r="H25" s="30"/>
      <c r="I25" s="30"/>
      <c r="J25" s="17"/>
      <c r="K25" s="17"/>
      <c r="L25" s="17"/>
    </row>
  </sheetData>
  <sheetProtection/>
  <mergeCells count="3">
    <mergeCell ref="G3:I3"/>
    <mergeCell ref="J3:L3"/>
    <mergeCell ref="B23:E23"/>
  </mergeCells>
  <printOptions/>
  <pageMargins left="0.39" right="0.42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Agrarverwaltung RPL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brings</dc:creator>
  <cp:keywords/>
  <dc:description/>
  <cp:lastModifiedBy>Holthaus</cp:lastModifiedBy>
  <cp:lastPrinted>2006-01-06T11:06:37Z</cp:lastPrinted>
  <dcterms:created xsi:type="dcterms:W3CDTF">1999-01-21T09:39:25Z</dcterms:created>
  <dcterms:modified xsi:type="dcterms:W3CDTF">2006-01-06T11:07:09Z</dcterms:modified>
  <cp:category/>
  <cp:version/>
  <cp:contentType/>
  <cp:contentStatus/>
</cp:coreProperties>
</file>