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70" activeTab="0"/>
  </bookViews>
  <sheets>
    <sheet name="PRSCHN1" sheetId="1" r:id="rId1"/>
  </sheets>
  <definedNames>
    <definedName name="_Regression_Int" localSheetId="0" hidden="1">1</definedName>
    <definedName name="_xlnm.Print_Area" localSheetId="0">'PRSCHN1'!$A$1:$J$31</definedName>
    <definedName name="Druckbereich_MI" localSheetId="0">'PRSCHN1'!$A$1:$J$31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<sst xmlns="http://schemas.openxmlformats.org/spreadsheetml/2006/main" count="42" uniqueCount="29">
  <si>
    <t>Preiswürdigkeit von Preßschnitzeln:</t>
  </si>
  <si>
    <t xml:space="preserve">Preßschnitzel </t>
  </si>
  <si>
    <t xml:space="preserve"> (frei Hof , ohne MWSt.)</t>
  </si>
  <si>
    <t>EUR/dt</t>
  </si>
  <si>
    <t>incl. MWSt.   (7%)</t>
  </si>
  <si>
    <t>TS-Gehalt</t>
  </si>
  <si>
    <t>% TS</t>
  </si>
  <si>
    <t>Energiekonzentration</t>
  </si>
  <si>
    <t>MJ / kg TS</t>
  </si>
  <si>
    <t>Energiegehalt in Frischmasse</t>
  </si>
  <si>
    <t>MJ / kg FM</t>
  </si>
  <si>
    <t>Silierverluste</t>
  </si>
  <si>
    <t>%</t>
  </si>
  <si>
    <t>= Kosten / 10 MJ NEL</t>
  </si>
  <si>
    <t>EUR / 10 MJ</t>
  </si>
  <si>
    <t>Kosten-Vergleich (Basis: Gleiche Kosten / 10 MJ NEL):</t>
  </si>
  <si>
    <t>Melasseschnitzel (16-23% Zucker)</t>
  </si>
  <si>
    <t xml:space="preserve"> dürften kosten</t>
  </si>
  <si>
    <t>(incl. MWSt./frei Hof)</t>
  </si>
  <si>
    <t>= ohne MWSt.</t>
  </si>
  <si>
    <t>Gerste</t>
  </si>
  <si>
    <t xml:space="preserve"> dürfte kosten</t>
  </si>
  <si>
    <t xml:space="preserve"> (incl. MWSt. + Mahlen)</t>
  </si>
  <si>
    <t xml:space="preserve"> = ohne MWSt.</t>
  </si>
  <si>
    <t>Biertreber (22 % TS)</t>
  </si>
  <si>
    <t xml:space="preserve"> dürfte kosten (bei 10% Silierverlusten)</t>
  </si>
  <si>
    <t xml:space="preserve"> (incl. MWSt./frei Hof)</t>
  </si>
  <si>
    <t xml:space="preserve"> - Kosten für Mahlen / Quetschen</t>
  </si>
  <si>
    <t>ergibt Nettopreis frei Hof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</si>
</sst>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#.##000"/>
    <numFmt numFmtId="174" formatCode="\$#,#00"/>
    <numFmt numFmtId="175" formatCode="#,#00"/>
    <numFmt numFmtId="176" formatCode="%#,#00"/>
    <numFmt numFmtId="177" formatCode="#,"/>
    <numFmt numFmtId="178" formatCode="d&quot;. &quot;m\o\n\ad\ yyyy"/>
    <numFmt numFmtId="179" formatCode="0.00_)"/>
    <numFmt numFmtId="180" formatCode="0.0_)"/>
    <numFmt numFmtId="181" formatCode="0.000_)"/>
    <numFmt numFmtId="182" formatCode="[$-407]dddd\,\ d\.\ mmmm\ yyyy"/>
    <numFmt numFmtId="183" formatCode="dd/mm/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5" fontId="5" fillId="0" borderId="0">
      <alignment/>
      <protection locked="0"/>
    </xf>
    <xf numFmtId="173" fontId="5" fillId="0" borderId="0">
      <alignment/>
      <protection locked="0"/>
    </xf>
    <xf numFmtId="177" fontId="6" fillId="0" borderId="0">
      <alignment/>
      <protection locked="0"/>
    </xf>
    <xf numFmtId="177" fontId="6" fillId="0" borderId="0">
      <alignment/>
      <protection locked="0"/>
    </xf>
    <xf numFmtId="9" fontId="4" fillId="0" borderId="0" applyFont="0" applyFill="0" applyBorder="0" applyAlignment="0" applyProtection="0"/>
    <xf numFmtId="177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5" fillId="0" borderId="0">
      <alignment/>
      <protection locked="0"/>
    </xf>
  </cellStyleXfs>
  <cellXfs count="35">
    <xf numFmtId="172" fontId="0" fillId="0" borderId="0" xfId="0" applyAlignment="1">
      <alignment/>
    </xf>
    <xf numFmtId="172" fontId="7" fillId="0" borderId="0" xfId="0" applyFont="1" applyAlignment="1">
      <alignment/>
    </xf>
    <xf numFmtId="172" fontId="8" fillId="0" borderId="0" xfId="0" applyFont="1" applyFill="1" applyAlignment="1" applyProtection="1">
      <alignment/>
      <protection/>
    </xf>
    <xf numFmtId="179" fontId="7" fillId="0" borderId="0" xfId="0" applyNumberFormat="1" applyFont="1" applyAlignment="1" applyProtection="1">
      <alignment/>
      <protection/>
    </xf>
    <xf numFmtId="172" fontId="9" fillId="0" borderId="2" xfId="0" applyFont="1" applyFill="1" applyBorder="1" applyAlignment="1">
      <alignment/>
    </xf>
    <xf numFmtId="179" fontId="9" fillId="0" borderId="2" xfId="0" applyNumberFormat="1" applyFont="1" applyFill="1" applyBorder="1" applyAlignment="1" applyProtection="1">
      <alignment/>
      <protection/>
    </xf>
    <xf numFmtId="172" fontId="11" fillId="0" borderId="0" xfId="0" applyFont="1" applyFill="1" applyAlignment="1" applyProtection="1">
      <alignment/>
      <protection/>
    </xf>
    <xf numFmtId="172" fontId="4" fillId="0" borderId="0" xfId="0" applyFont="1" applyAlignment="1">
      <alignment/>
    </xf>
    <xf numFmtId="172" fontId="4" fillId="0" borderId="0" xfId="0" applyFont="1" applyAlignment="1" applyProtection="1">
      <alignment horizontal="left"/>
      <protection/>
    </xf>
    <xf numFmtId="179" fontId="12" fillId="0" borderId="3" xfId="0" applyNumberFormat="1" applyFont="1" applyFill="1" applyBorder="1" applyAlignment="1" applyProtection="1">
      <alignment/>
      <protection/>
    </xf>
    <xf numFmtId="179" fontId="4" fillId="0" borderId="0" xfId="0" applyNumberFormat="1" applyFont="1" applyAlignment="1" applyProtection="1">
      <alignment/>
      <protection/>
    </xf>
    <xf numFmtId="172" fontId="12" fillId="0" borderId="3" xfId="0" applyFont="1" applyFill="1" applyBorder="1" applyAlignment="1">
      <alignment/>
    </xf>
    <xf numFmtId="181" fontId="11" fillId="0" borderId="3" xfId="0" applyNumberFormat="1" applyFont="1" applyFill="1" applyBorder="1" applyAlignment="1" applyProtection="1">
      <alignment/>
      <protection/>
    </xf>
    <xf numFmtId="181" fontId="11" fillId="0" borderId="0" xfId="0" applyNumberFormat="1" applyFont="1" applyFill="1" applyAlignment="1" applyProtection="1">
      <alignment/>
      <protection/>
    </xf>
    <xf numFmtId="172" fontId="12" fillId="0" borderId="2" xfId="0" applyFont="1" applyFill="1" applyBorder="1" applyAlignment="1">
      <alignment/>
    </xf>
    <xf numFmtId="172" fontId="12" fillId="0" borderId="4" xfId="0" applyFont="1" applyFill="1" applyBorder="1" applyAlignment="1">
      <alignment/>
    </xf>
    <xf numFmtId="179" fontId="11" fillId="0" borderId="3" xfId="0" applyNumberFormat="1" applyFont="1" applyFill="1" applyBorder="1" applyAlignment="1" applyProtection="1">
      <alignment/>
      <protection/>
    </xf>
    <xf numFmtId="179" fontId="11" fillId="0" borderId="0" xfId="0" applyNumberFormat="1" applyFont="1" applyFill="1" applyAlignment="1" applyProtection="1">
      <alignment/>
      <protection/>
    </xf>
    <xf numFmtId="179" fontId="12" fillId="0" borderId="4" xfId="0" applyNumberFormat="1" applyFont="1" applyFill="1" applyBorder="1" applyAlignment="1" applyProtection="1">
      <alignment/>
      <protection/>
    </xf>
    <xf numFmtId="179" fontId="12" fillId="0" borderId="2" xfId="0" applyNumberFormat="1" applyFont="1" applyFill="1" applyBorder="1" applyAlignment="1" applyProtection="1">
      <alignment/>
      <protection/>
    </xf>
    <xf numFmtId="183" fontId="4" fillId="0" borderId="0" xfId="0" applyNumberFormat="1" applyFont="1" applyAlignment="1">
      <alignment/>
    </xf>
    <xf numFmtId="179" fontId="11" fillId="2" borderId="3" xfId="0" applyNumberFormat="1" applyFont="1" applyFill="1" applyBorder="1" applyAlignment="1" applyProtection="1">
      <alignment/>
      <protection/>
    </xf>
    <xf numFmtId="179" fontId="11" fillId="2" borderId="0" xfId="0" applyNumberFormat="1" applyFont="1" applyFill="1" applyAlignment="1" applyProtection="1">
      <alignment/>
      <protection/>
    </xf>
    <xf numFmtId="180" fontId="11" fillId="2" borderId="3" xfId="0" applyNumberFormat="1" applyFont="1" applyFill="1" applyBorder="1" applyAlignment="1" applyProtection="1">
      <alignment/>
      <protection/>
    </xf>
    <xf numFmtId="180" fontId="11" fillId="2" borderId="0" xfId="0" applyNumberFormat="1" applyFont="1" applyFill="1" applyAlignment="1" applyProtection="1">
      <alignment/>
      <protection/>
    </xf>
    <xf numFmtId="179" fontId="12" fillId="2" borderId="3" xfId="0" applyNumberFormat="1" applyFont="1" applyFill="1" applyBorder="1" applyAlignment="1" applyProtection="1">
      <alignment/>
      <protection/>
    </xf>
    <xf numFmtId="179" fontId="4" fillId="2" borderId="0" xfId="0" applyNumberFormat="1" applyFont="1" applyFill="1" applyAlignment="1" applyProtection="1">
      <alignment/>
      <protection/>
    </xf>
    <xf numFmtId="180" fontId="12" fillId="2" borderId="3" xfId="0" applyNumberFormat="1" applyFont="1" applyFill="1" applyBorder="1" applyAlignment="1" applyProtection="1">
      <alignment/>
      <protection/>
    </xf>
    <xf numFmtId="180" fontId="4" fillId="2" borderId="0" xfId="0" applyNumberFormat="1" applyFont="1" applyFill="1" applyAlignment="1" applyProtection="1">
      <alignment/>
      <protection/>
    </xf>
    <xf numFmtId="172" fontId="12" fillId="2" borderId="3" xfId="0" applyFont="1" applyFill="1" applyBorder="1" applyAlignment="1" applyProtection="1">
      <alignment/>
      <protection/>
    </xf>
    <xf numFmtId="172" fontId="4" fillId="2" borderId="0" xfId="0" applyFont="1" applyFill="1" applyAlignment="1" applyProtection="1">
      <alignment/>
      <protection/>
    </xf>
    <xf numFmtId="2" fontId="4" fillId="2" borderId="0" xfId="0" applyNumberFormat="1" applyFont="1" applyFill="1" applyAlignment="1">
      <alignment/>
    </xf>
    <xf numFmtId="172" fontId="12" fillId="0" borderId="0" xfId="0" applyFont="1" applyFill="1" applyBorder="1" applyAlignment="1" applyProtection="1">
      <alignment/>
      <protection/>
    </xf>
    <xf numFmtId="172" fontId="12" fillId="0" borderId="0" xfId="0" applyFont="1" applyFill="1" applyBorder="1" applyAlignment="1">
      <alignment/>
    </xf>
    <xf numFmtId="172" fontId="4" fillId="0" borderId="3" xfId="0" applyFont="1" applyBorder="1" applyAlignment="1">
      <alignment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Ž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39"/>
  <sheetViews>
    <sheetView showGridLines="0" tabSelected="1" workbookViewId="0" topLeftCell="A1">
      <selection activeCell="C4" sqref="C4"/>
    </sheetView>
  </sheetViews>
  <sheetFormatPr defaultColWidth="9.796875" defaultRowHeight="15"/>
  <cols>
    <col min="1" max="1" width="16.796875" style="1" customWidth="1"/>
    <col min="2" max="3" width="9.796875" style="1" customWidth="1"/>
    <col min="4" max="4" width="11.796875" style="1" customWidth="1"/>
    <col min="5" max="5" width="9.796875" style="1" customWidth="1"/>
    <col min="6" max="10" width="9.796875" style="7" customWidth="1"/>
    <col min="11" max="16384" width="9.796875" style="1" customWidth="1"/>
  </cols>
  <sheetData>
    <row r="1" spans="1:10" ht="15.75">
      <c r="A1" s="2" t="s">
        <v>0</v>
      </c>
      <c r="H1" s="32"/>
      <c r="I1" s="33"/>
      <c r="J1" s="20">
        <f ca="1">TODAY()</f>
        <v>40400</v>
      </c>
    </row>
    <row r="2" spans="8:10" ht="15">
      <c r="H2" s="32"/>
      <c r="I2" s="33"/>
      <c r="J2" s="33"/>
    </row>
    <row r="3" s="7" customFormat="1" ht="12.75">
      <c r="A3" s="6" t="s">
        <v>1</v>
      </c>
    </row>
    <row r="4" spans="1:10" s="7" customFormat="1" ht="12.75">
      <c r="A4" s="6" t="s">
        <v>2</v>
      </c>
      <c r="D4" s="6" t="s">
        <v>3</v>
      </c>
      <c r="E4" s="21">
        <v>2.8</v>
      </c>
      <c r="F4" s="22">
        <v>2.8</v>
      </c>
      <c r="G4" s="22">
        <v>2.8</v>
      </c>
      <c r="H4" s="21">
        <v>3.3</v>
      </c>
      <c r="I4" s="22">
        <v>3.3</v>
      </c>
      <c r="J4" s="22">
        <v>3.3</v>
      </c>
    </row>
    <row r="5" spans="1:10" s="7" customFormat="1" ht="12.75">
      <c r="A5" s="8" t="s">
        <v>4</v>
      </c>
      <c r="D5" s="8" t="s">
        <v>3</v>
      </c>
      <c r="E5" s="9">
        <f aca="true" t="shared" si="0" ref="E5:J5">E4*1.07</f>
        <v>2.996</v>
      </c>
      <c r="F5" s="10">
        <f t="shared" si="0"/>
        <v>2.996</v>
      </c>
      <c r="G5" s="10">
        <f t="shared" si="0"/>
        <v>2.996</v>
      </c>
      <c r="H5" s="9">
        <f t="shared" si="0"/>
        <v>3.531</v>
      </c>
      <c r="I5" s="10">
        <f t="shared" si="0"/>
        <v>3.531</v>
      </c>
      <c r="J5" s="10">
        <f t="shared" si="0"/>
        <v>3.531</v>
      </c>
    </row>
    <row r="6" spans="1:10" s="7" customFormat="1" ht="12.75">
      <c r="A6" s="8" t="s">
        <v>5</v>
      </c>
      <c r="D6" s="6" t="s">
        <v>6</v>
      </c>
      <c r="E6" s="23">
        <v>20</v>
      </c>
      <c r="F6" s="24">
        <v>22</v>
      </c>
      <c r="G6" s="24">
        <v>24</v>
      </c>
      <c r="H6" s="23">
        <v>20</v>
      </c>
      <c r="I6" s="24">
        <v>22</v>
      </c>
      <c r="J6" s="24">
        <v>24</v>
      </c>
    </row>
    <row r="7" spans="1:10" s="7" customFormat="1" ht="12.75">
      <c r="A7" s="8" t="s">
        <v>7</v>
      </c>
      <c r="D7" s="8" t="s">
        <v>8</v>
      </c>
      <c r="E7" s="25">
        <v>7.6</v>
      </c>
      <c r="F7" s="26">
        <v>7.6</v>
      </c>
      <c r="G7" s="26">
        <v>7.6</v>
      </c>
      <c r="H7" s="25">
        <v>7.6</v>
      </c>
      <c r="I7" s="26">
        <v>7.6</v>
      </c>
      <c r="J7" s="26">
        <v>7.6</v>
      </c>
    </row>
    <row r="8" spans="1:10" s="7" customFormat="1" ht="12.75">
      <c r="A8" s="8" t="s">
        <v>9</v>
      </c>
      <c r="D8" s="8" t="s">
        <v>10</v>
      </c>
      <c r="E8" s="9">
        <f aca="true" t="shared" si="1" ref="E8:J8">E6/100*E7</f>
        <v>1.52</v>
      </c>
      <c r="F8" s="10">
        <f t="shared" si="1"/>
        <v>1.672</v>
      </c>
      <c r="G8" s="10">
        <f t="shared" si="1"/>
        <v>1.8239999999999998</v>
      </c>
      <c r="H8" s="9">
        <f t="shared" si="1"/>
        <v>1.52</v>
      </c>
      <c r="I8" s="10">
        <f t="shared" si="1"/>
        <v>1.672</v>
      </c>
      <c r="J8" s="10">
        <f t="shared" si="1"/>
        <v>1.8239999999999998</v>
      </c>
    </row>
    <row r="9" spans="1:10" s="7" customFormat="1" ht="12.75">
      <c r="A9" s="8" t="s">
        <v>11</v>
      </c>
      <c r="D9" s="8" t="s">
        <v>12</v>
      </c>
      <c r="E9" s="27">
        <v>10</v>
      </c>
      <c r="F9" s="28">
        <v>9</v>
      </c>
      <c r="G9" s="28">
        <v>8</v>
      </c>
      <c r="H9" s="27">
        <v>10</v>
      </c>
      <c r="I9" s="28">
        <v>9</v>
      </c>
      <c r="J9" s="28">
        <v>8</v>
      </c>
    </row>
    <row r="10" spans="5:8" s="7" customFormat="1" ht="12.75">
      <c r="E10" s="11"/>
      <c r="H10" s="11"/>
    </row>
    <row r="11" spans="1:10" s="7" customFormat="1" ht="12.75">
      <c r="A11" s="8" t="s">
        <v>13</v>
      </c>
      <c r="D11" s="6" t="s">
        <v>14</v>
      </c>
      <c r="E11" s="12">
        <f aca="true" t="shared" si="2" ref="E11:J11">E5/(E8*(100-E9)/100)/10</f>
        <v>0.21900584795321634</v>
      </c>
      <c r="F11" s="13">
        <f t="shared" si="2"/>
        <v>0.19690835480309168</v>
      </c>
      <c r="G11" s="13">
        <f t="shared" si="2"/>
        <v>0.1785373760488177</v>
      </c>
      <c r="H11" s="12">
        <f t="shared" si="2"/>
        <v>0.2581140350877193</v>
      </c>
      <c r="I11" s="13">
        <f t="shared" si="2"/>
        <v>0.2320705610179295</v>
      </c>
      <c r="J11" s="13">
        <f t="shared" si="2"/>
        <v>0.21041905034324943</v>
      </c>
    </row>
    <row r="12" spans="1:10" s="7" customFormat="1" ht="9.75" customHeight="1">
      <c r="A12" s="14"/>
      <c r="B12" s="14"/>
      <c r="C12" s="14"/>
      <c r="D12" s="14"/>
      <c r="E12" s="15"/>
      <c r="F12" s="14"/>
      <c r="G12" s="14"/>
      <c r="H12" s="15"/>
      <c r="I12" s="14"/>
      <c r="J12" s="14"/>
    </row>
    <row r="13" spans="1:8" s="7" customFormat="1" ht="12.75">
      <c r="A13" s="6" t="s">
        <v>15</v>
      </c>
      <c r="E13" s="34"/>
      <c r="H13" s="11"/>
    </row>
    <row r="14" spans="5:8" s="7" customFormat="1" ht="12.75">
      <c r="E14" s="11"/>
      <c r="H14" s="11"/>
    </row>
    <row r="15" spans="1:10" s="7" customFormat="1" ht="12.75">
      <c r="A15" s="6" t="s">
        <v>16</v>
      </c>
      <c r="D15" s="8" t="s">
        <v>10</v>
      </c>
      <c r="E15" s="29">
        <v>6.93</v>
      </c>
      <c r="F15" s="30">
        <v>6.93</v>
      </c>
      <c r="G15" s="30">
        <v>6.93</v>
      </c>
      <c r="H15" s="29">
        <v>6.93</v>
      </c>
      <c r="I15" s="30">
        <v>6.93</v>
      </c>
      <c r="J15" s="30">
        <v>6.93</v>
      </c>
    </row>
    <row r="16" spans="1:8" s="7" customFormat="1" ht="12.75">
      <c r="A16" s="8" t="s">
        <v>17</v>
      </c>
      <c r="E16" s="11"/>
      <c r="H16" s="11"/>
    </row>
    <row r="17" spans="1:10" s="7" customFormat="1" ht="12.75">
      <c r="A17" s="8" t="s">
        <v>18</v>
      </c>
      <c r="D17" s="8" t="s">
        <v>3</v>
      </c>
      <c r="E17" s="9">
        <f>E11*E15*10</f>
        <v>15.177105263157893</v>
      </c>
      <c r="F17" s="10">
        <f>F11*F15*10</f>
        <v>13.645748987854255</v>
      </c>
      <c r="G17" s="10">
        <f>G11*G15*10</f>
        <v>12.372640160183066</v>
      </c>
      <c r="H17" s="9">
        <f>H11*H15*10</f>
        <v>17.887302631578947</v>
      </c>
      <c r="I17" s="10">
        <f>I11*I15*10</f>
        <v>16.082489878542514</v>
      </c>
      <c r="J17" s="10">
        <f>J11*J15*10</f>
        <v>14.582040188787184</v>
      </c>
    </row>
    <row r="18" spans="1:10" s="7" customFormat="1" ht="12.75">
      <c r="A18" s="8" t="s">
        <v>19</v>
      </c>
      <c r="D18" s="6" t="s">
        <v>3</v>
      </c>
      <c r="E18" s="16">
        <f aca="true" t="shared" si="3" ref="E18:J18">E17/1.07</f>
        <v>14.184210526315788</v>
      </c>
      <c r="F18" s="17">
        <f t="shared" si="3"/>
        <v>12.753036437246966</v>
      </c>
      <c r="G18" s="17">
        <f t="shared" si="3"/>
        <v>11.563215102974826</v>
      </c>
      <c r="H18" s="16">
        <f t="shared" si="3"/>
        <v>16.717105263157894</v>
      </c>
      <c r="I18" s="17">
        <f t="shared" si="3"/>
        <v>15.030364372469638</v>
      </c>
      <c r="J18" s="17">
        <f t="shared" si="3"/>
        <v>13.628074942791761</v>
      </c>
    </row>
    <row r="19" spans="1:10" s="7" customFormat="1" ht="9.75" customHeight="1">
      <c r="A19" s="14"/>
      <c r="B19" s="14"/>
      <c r="C19" s="14"/>
      <c r="D19" s="14"/>
      <c r="E19" s="18"/>
      <c r="F19" s="19"/>
      <c r="G19" s="19"/>
      <c r="H19" s="18"/>
      <c r="I19" s="19"/>
      <c r="J19" s="19"/>
    </row>
    <row r="20" spans="1:10" s="7" customFormat="1" ht="12.75">
      <c r="A20" s="6" t="s">
        <v>20</v>
      </c>
      <c r="D20" s="8" t="s">
        <v>10</v>
      </c>
      <c r="E20" s="25">
        <v>7.22</v>
      </c>
      <c r="F20" s="26">
        <v>7.22</v>
      </c>
      <c r="G20" s="26">
        <v>7.22</v>
      </c>
      <c r="H20" s="25">
        <v>7.22</v>
      </c>
      <c r="I20" s="26">
        <v>7.22</v>
      </c>
      <c r="J20" s="26">
        <v>7.22</v>
      </c>
    </row>
    <row r="21" spans="1:10" s="7" customFormat="1" ht="12.75">
      <c r="A21" s="8" t="s">
        <v>21</v>
      </c>
      <c r="E21" s="9"/>
      <c r="F21" s="10"/>
      <c r="G21" s="10"/>
      <c r="H21" s="9"/>
      <c r="I21" s="10"/>
      <c r="J21" s="10"/>
    </row>
    <row r="22" spans="1:10" s="7" customFormat="1" ht="12.75">
      <c r="A22" s="8" t="s">
        <v>22</v>
      </c>
      <c r="D22" s="8" t="s">
        <v>3</v>
      </c>
      <c r="E22" s="9">
        <f>E20*E11*10</f>
        <v>15.812222222222218</v>
      </c>
      <c r="F22" s="10">
        <f>F20*F11*10</f>
        <v>14.21678321678322</v>
      </c>
      <c r="G22" s="10">
        <f>G20*G11*10</f>
        <v>12.890398550724637</v>
      </c>
      <c r="H22" s="9">
        <f>H20*H11*10</f>
        <v>18.63583333333333</v>
      </c>
      <c r="I22" s="10">
        <f>I20*I11*10</f>
        <v>16.75549450549451</v>
      </c>
      <c r="J22" s="10">
        <f>J20*J11*10</f>
        <v>15.19225543478261</v>
      </c>
    </row>
    <row r="23" spans="1:10" s="7" customFormat="1" ht="12.75">
      <c r="A23" s="8" t="s">
        <v>23</v>
      </c>
      <c r="D23" s="6" t="s">
        <v>3</v>
      </c>
      <c r="E23" s="16">
        <f aca="true" t="shared" si="4" ref="E23:J23">E22/1.07</f>
        <v>14.777777777777773</v>
      </c>
      <c r="F23" s="17">
        <f t="shared" si="4"/>
        <v>13.286713286713288</v>
      </c>
      <c r="G23" s="17">
        <f t="shared" si="4"/>
        <v>12.047101449275361</v>
      </c>
      <c r="H23" s="16">
        <f t="shared" si="4"/>
        <v>17.416666666666664</v>
      </c>
      <c r="I23" s="17">
        <f t="shared" si="4"/>
        <v>15.659340659340664</v>
      </c>
      <c r="J23" s="17">
        <f t="shared" si="4"/>
        <v>14.19836956521739</v>
      </c>
    </row>
    <row r="24" spans="1:10" s="7" customFormat="1" ht="12.75">
      <c r="A24" s="8" t="s">
        <v>27</v>
      </c>
      <c r="C24" s="31">
        <v>2</v>
      </c>
      <c r="D24" s="8" t="s">
        <v>3</v>
      </c>
      <c r="E24" s="16"/>
      <c r="F24" s="17"/>
      <c r="G24" s="17"/>
      <c r="H24" s="16"/>
      <c r="I24" s="17"/>
      <c r="J24" s="17"/>
    </row>
    <row r="25" spans="1:10" s="7" customFormat="1" ht="12.75">
      <c r="A25" s="8" t="s">
        <v>28</v>
      </c>
      <c r="D25" s="6" t="s">
        <v>3</v>
      </c>
      <c r="E25" s="16">
        <f aca="true" t="shared" si="5" ref="E25:J25">+E23-$C24</f>
        <v>12.777777777777773</v>
      </c>
      <c r="F25" s="17">
        <f t="shared" si="5"/>
        <v>11.286713286713288</v>
      </c>
      <c r="G25" s="17">
        <f t="shared" si="5"/>
        <v>10.047101449275361</v>
      </c>
      <c r="H25" s="16">
        <f t="shared" si="5"/>
        <v>15.416666666666664</v>
      </c>
      <c r="I25" s="17">
        <f t="shared" si="5"/>
        <v>13.659340659340664</v>
      </c>
      <c r="J25" s="17">
        <f t="shared" si="5"/>
        <v>12.19836956521739</v>
      </c>
    </row>
    <row r="26" spans="1:10" s="7" customFormat="1" ht="9.75" customHeight="1">
      <c r="A26" s="14"/>
      <c r="B26" s="14"/>
      <c r="C26" s="14"/>
      <c r="D26" s="14"/>
      <c r="E26" s="18"/>
      <c r="F26" s="19"/>
      <c r="G26" s="19"/>
      <c r="H26" s="18"/>
      <c r="I26" s="19"/>
      <c r="J26" s="19"/>
    </row>
    <row r="27" spans="1:10" s="7" customFormat="1" ht="12.75">
      <c r="A27" s="6" t="s">
        <v>24</v>
      </c>
      <c r="D27" s="8" t="s">
        <v>10</v>
      </c>
      <c r="E27" s="25">
        <f aca="true" t="shared" si="6" ref="E27:J27">6.5*0.22</f>
        <v>1.43</v>
      </c>
      <c r="F27" s="26">
        <f t="shared" si="6"/>
        <v>1.43</v>
      </c>
      <c r="G27" s="26">
        <f t="shared" si="6"/>
        <v>1.43</v>
      </c>
      <c r="H27" s="25">
        <f t="shared" si="6"/>
        <v>1.43</v>
      </c>
      <c r="I27" s="26">
        <f t="shared" si="6"/>
        <v>1.43</v>
      </c>
      <c r="J27" s="26">
        <f t="shared" si="6"/>
        <v>1.43</v>
      </c>
    </row>
    <row r="28" spans="1:10" s="7" customFormat="1" ht="12.75">
      <c r="A28" s="8" t="s">
        <v>25</v>
      </c>
      <c r="E28" s="9"/>
      <c r="F28" s="10"/>
      <c r="G28" s="10"/>
      <c r="H28" s="9"/>
      <c r="I28" s="10"/>
      <c r="J28" s="10"/>
    </row>
    <row r="29" spans="1:10" s="7" customFormat="1" ht="12.75">
      <c r="A29" s="8" t="s">
        <v>26</v>
      </c>
      <c r="D29" s="8" t="s">
        <v>3</v>
      </c>
      <c r="E29" s="9">
        <f>E11*E27*0.9*10</f>
        <v>2.818605263157894</v>
      </c>
      <c r="F29" s="10">
        <f>F11*F27*0.9*10</f>
        <v>2.53421052631579</v>
      </c>
      <c r="G29" s="10">
        <f>G11*G27*0.9*10</f>
        <v>2.2977760297482837</v>
      </c>
      <c r="H29" s="9">
        <f>H11*H27*0.9*10</f>
        <v>3.3219276315789474</v>
      </c>
      <c r="I29" s="10">
        <f>I11*I27*0.9*10</f>
        <v>2.986748120300753</v>
      </c>
      <c r="J29" s="10">
        <f>J11*J27*0.9*10</f>
        <v>2.70809317791762</v>
      </c>
    </row>
    <row r="30" spans="1:10" s="7" customFormat="1" ht="12.75">
      <c r="A30" s="8" t="s">
        <v>19</v>
      </c>
      <c r="D30" s="6" t="s">
        <v>3</v>
      </c>
      <c r="E30" s="16">
        <f aca="true" t="shared" si="7" ref="E30:J30">E29/1.07</f>
        <v>2.6342105263157887</v>
      </c>
      <c r="F30" s="17">
        <f t="shared" si="7"/>
        <v>2.368421052631579</v>
      </c>
      <c r="G30" s="17">
        <f t="shared" si="7"/>
        <v>2.147454233409611</v>
      </c>
      <c r="H30" s="16">
        <f t="shared" si="7"/>
        <v>3.1046052631578944</v>
      </c>
      <c r="I30" s="17">
        <f t="shared" si="7"/>
        <v>2.7913533834586475</v>
      </c>
      <c r="J30" s="17">
        <f t="shared" si="7"/>
        <v>2.530928203661327</v>
      </c>
    </row>
    <row r="31" spans="1:10" ht="15">
      <c r="A31" s="4"/>
      <c r="B31" s="4"/>
      <c r="C31" s="4"/>
      <c r="D31" s="4"/>
      <c r="E31" s="5"/>
      <c r="F31" s="14"/>
      <c r="G31" s="14"/>
      <c r="H31" s="14"/>
      <c r="I31" s="14"/>
      <c r="J31" s="14"/>
    </row>
    <row r="32" ht="15">
      <c r="E32" s="3"/>
    </row>
    <row r="33" ht="15">
      <c r="E33" s="3"/>
    </row>
    <row r="34" ht="15">
      <c r="E34" s="3"/>
    </row>
    <row r="35" ht="15">
      <c r="E35" s="3"/>
    </row>
    <row r="36" ht="15">
      <c r="E36" s="3"/>
    </row>
    <row r="37" ht="15">
      <c r="E37" s="3"/>
    </row>
    <row r="38" ht="15">
      <c r="E38" s="3"/>
    </row>
    <row r="39" ht="15">
      <c r="E39" s="3"/>
    </row>
  </sheetData>
  <printOptions/>
  <pageMargins left="0.83" right="0.3937007874015748" top="1.32" bottom="0.67" header="0.28" footer="0.33"/>
  <pageSetup fitToHeight="1" fitToWidth="1" horizontalDpi="300" verticalDpi="300" orientation="landscape" paperSize="9" r:id="rId2"/>
  <headerFooter alignWithMargins="0">
    <oddHeader>&amp;R&amp;G</oddHeader>
    <oddFooter xml:space="preserve">&amp;L&amp;"Arial,Standard"&amp;8©&amp;"Courier,Standard"&amp;12 &amp;"Arial,Standard"&amp;8DLR Westerwald-Osteifel,
     Bahnhofstr. 32, 56410 Montabaur&amp;R&amp;"Arial,Standard"&amp;8Detlef Groß
Tel. 02602 9228-14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DLR Westerwald-Osteifel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Preßschnitzel</dc:title>
  <dc:subject/>
  <dc:creator>Detlef Groß</dc:creator>
  <cp:keywords/>
  <dc:description/>
  <cp:lastModifiedBy>Holthaus</cp:lastModifiedBy>
  <cp:lastPrinted>2010-08-10T14:16:43Z</cp:lastPrinted>
  <dcterms:created xsi:type="dcterms:W3CDTF">2008-09-12T10:21:21Z</dcterms:created>
  <dcterms:modified xsi:type="dcterms:W3CDTF">2010-08-10T14:16:47Z</dcterms:modified>
  <cp:category/>
  <cp:version/>
  <cp:contentType/>
  <cp:contentStatus/>
</cp:coreProperties>
</file>